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Нижег 37_33А 4 кат (голос)" sheetId="1" r:id="rId1"/>
  </sheets>
  <externalReferences>
    <externalReference r:id="rId2"/>
  </externalReferences>
  <definedNames>
    <definedName name="Z_34DE7953_6351_4043_AF0F_B57C163275A5_.wvu.PrintArea" localSheetId="0" hidden="1">'Нижег 37_33А 4 кат (голос)'!$A$1:$G$96</definedName>
    <definedName name="Z_34DE7953_6351_4043_AF0F_B57C163275A5_.wvu.Rows" localSheetId="0" hidden="1">'Нижег 37_33А 4 кат (голос)'!$25:$25,'Нижег 37_33А 4 кат (голос)'!$73:$79</definedName>
    <definedName name="Z_6C4DC433_F26C_4531_9CA3_57E3D58D6F7E_.wvu.PrintArea" localSheetId="0" hidden="1">'Нижег 37_33А 4 кат (голос)'!$A$1:$G$96</definedName>
    <definedName name="Z_6C4DC433_F26C_4531_9CA3_57E3D58D6F7E_.wvu.Rows" localSheetId="0" hidden="1">'Нижег 37_33А 4 кат (голос)'!$25:$25,'Нижег 37_33А 4 кат (голос)'!$73:$79</definedName>
    <definedName name="Z_70B5A381_0726_4FFC_AC17_C39805B22ABF_.wvu.PrintArea" localSheetId="0" hidden="1">'Нижег 37_33А 4 кат (голос)'!$A$1:$G$96</definedName>
    <definedName name="Z_70B5A381_0726_4FFC_AC17_C39805B22ABF_.wvu.Rows" localSheetId="0" hidden="1">'Нижег 37_33А 4 кат (голос)'!$25:$25,'Нижег 37_33А 4 кат (голос)'!$73:$79</definedName>
    <definedName name="_xlnm.Print_Area" localSheetId="0">'Нижег 37_33А 4 кат (голос)'!$A$1:$G$96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G25" i="1"/>
  <c r="E26" i="1"/>
  <c r="F26" i="1"/>
  <c r="C33" i="1"/>
  <c r="E39" i="1"/>
  <c r="D61" i="1"/>
  <c r="D70" i="1"/>
  <c r="G24" i="1" s="1"/>
  <c r="E84" i="1"/>
  <c r="D60" i="1" l="1"/>
  <c r="D62" i="1"/>
  <c r="E83" i="1" s="1"/>
  <c r="D58" i="1" l="1"/>
  <c r="D53" i="1"/>
  <c r="D41" i="1"/>
</calcChain>
</file>

<file path=xl/sharedStrings.xml><?xml version="1.0" encoding="utf-8"?>
<sst xmlns="http://schemas.openxmlformats.org/spreadsheetml/2006/main" count="119" uniqueCount="103">
  <si>
    <t>268-1000</t>
  </si>
  <si>
    <t>М.П.</t>
  </si>
  <si>
    <t>О.В. Прокофьева</t>
  </si>
  <si>
    <t>Исполнительный директор</t>
  </si>
  <si>
    <t>Отчисления по договорам об использовании общего имущества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</si>
  <si>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</si>
  <si>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</si>
  <si>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</si>
  <si>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МНОГОКВАРТИРНЫМ ДОМОМ</t>
  </si>
  <si>
    <t>Итого:</t>
  </si>
  <si>
    <t>КомСтройМонтаж</t>
  </si>
  <si>
    <t>Октябрь 2016 г.</t>
  </si>
  <si>
    <t>Замена оконных блоков</t>
  </si>
  <si>
    <t>Организация (подрядчик)</t>
  </si>
  <si>
    <t>Сроки исполнения</t>
  </si>
  <si>
    <t>Наименование работ</t>
  </si>
  <si>
    <t>3. КАПИТАЛЬНЫЙ РЕМОНТ</t>
  </si>
  <si>
    <t>АО "ТРЕСТ №37"</t>
  </si>
  <si>
    <t>Декабрь 2021 г.</t>
  </si>
  <si>
    <t xml:space="preserve">Прочие ремонтно-строит. работы -- Разработка проектной документации -- </t>
  </si>
  <si>
    <t>Барьер ООО</t>
  </si>
  <si>
    <t>Май 2021 г.</t>
  </si>
  <si>
    <t xml:space="preserve">Ремонт кровли -- Прочее </t>
  </si>
  <si>
    <t>КОМФОРТИС АО</t>
  </si>
  <si>
    <t>Март 2021 г.</t>
  </si>
  <si>
    <t xml:space="preserve">Кровля -- Ремонт кровли </t>
  </si>
  <si>
    <t>2. ТЕКУЩИЙ РЕМОНТ</t>
  </si>
  <si>
    <t xml:space="preserve"> 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</si>
  <si>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</si>
  <si>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</si>
  <si>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</si>
  <si>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</si>
  <si>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</si>
  <si>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</si>
  <si>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</si>
  <si>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</si>
  <si>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ООО "Белинка НН"/ИП Богомазова</t>
  </si>
  <si>
    <t>Уборка придомовой территории:  уборка мусора из контейнерных площадок, уборка территории</t>
  </si>
  <si>
    <t>Прочие работы по обеспечению санитарного состояния МКД и придомовой территории</t>
  </si>
  <si>
    <t>ООО "Белинка НН"/ИП Богомазова/ООО "Форест МН"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</si>
  <si>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</si>
  <si>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2. БЛАГОУСТРОЙСТВО</t>
  </si>
  <si>
    <t>ИП Куликов</t>
  </si>
  <si>
    <t>Дератизация и дезинсекция подвальных помещений</t>
  </si>
  <si>
    <t xml:space="preserve">Прочие работы по содержанию общего имущества </t>
  </si>
  <si>
    <t>ООО "КЛС"</t>
  </si>
  <si>
    <t>Замеры сопротивления изоляции</t>
  </si>
  <si>
    <t>ИП Иванов</t>
  </si>
  <si>
    <t>Сброс снега с крыш,  удаление сосулек</t>
  </si>
  <si>
    <t>Освещение помещений общего пользования: замена светильников, ламп, замена автоматов, предохранителей, выключателей и т.д.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</si>
  <si>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</si>
  <si>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ООО "Чистый город"</t>
  </si>
  <si>
    <t>Контрольная проверка вентканалов и дымоходов 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</si>
  <si>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</si>
  <si>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</si>
  <si>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к сезонной эксплуатации: Ремонт, регулировка и испытание систем ЦО; слив и заполнение водой системы ЦО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</si>
  <si>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</si>
  <si>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</si>
  <si>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</si>
  <si>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</si>
  <si>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</si>
  <si>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</si>
  <si>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ПАО «Мобильные ТелеСистемы»</t>
  </si>
  <si>
    <t>№ 808КО/РВИ от 01.11.2012</t>
  </si>
  <si>
    <t>Сумма использования средств, руб.</t>
  </si>
  <si>
    <t>Цель использования средств</t>
  </si>
  <si>
    <t>Сумма полученная, в руб.</t>
  </si>
  <si>
    <t>Организация</t>
  </si>
  <si>
    <t>Наименование договора</t>
  </si>
  <si>
    <t>2. Поступления от договоров об использовании объектов общего имущества за текущий год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</si>
  <si>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</si>
  <si>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</si>
  <si>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</si>
  <si>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</si>
  <si>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</si>
  <si>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</si>
  <si>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</si>
  <si>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</si>
  <si>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</si>
  <si>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</si>
  <si>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</si>
  <si>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</si>
  <si>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</si>
  <si>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</si>
  <si>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</si>
  <si>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</si>
  <si>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</si>
  <si>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</si>
  <si>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</si>
  <si>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</si>
  <si>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18.06.2019г. №1/2019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</si>
  <si>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</si>
  <si>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без лифта и мусоропроводов"</t>
  </si>
  <si>
    <t>"Многоквартирные или жилые дома со всеми видами благоустройства</t>
  </si>
  <si>
    <t>Категория</t>
  </si>
  <si>
    <t>м2</t>
  </si>
  <si>
    <t>Площадь</t>
  </si>
  <si>
    <t>год</t>
  </si>
  <si>
    <t xml:space="preserve">Год постройки </t>
  </si>
  <si>
    <t>ул.Нижегородская дом № 37/33А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</si>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</sst>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4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43" fontId="3" fillId="0" borderId="2" xfId="1" applyFont="1" applyFill="1" applyBorder="1" applyAlignment="1">
      <alignment horizontal="justify" vertical="top"/>
    </xf>
    <xf numFmtId="43" fontId="3" fillId="0" borderId="7" xfId="1" applyFont="1" applyFill="1" applyBorder="1" applyAlignment="1">
      <alignment horizontal="left" vertical="top"/>
    </xf>
    <xf numFmtId="0" fontId="3" fillId="0" borderId="8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0" borderId="2" xfId="0" applyFont="1" applyFill="1" applyBorder="1" applyAlignment="1">
      <alignment horizontal="justify" vertical="top"/>
    </xf>
    <xf numFmtId="0" fontId="3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43" fontId="7" fillId="0" borderId="2" xfId="1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8" fillId="0" borderId="13" xfId="0" applyNumberFormat="1" applyFont="1" applyFill="1" applyBorder="1" applyAlignment="1" applyProtection="1">
      <alignment vertical="center" wrapText="1"/>
    </xf>
    <xf numFmtId="43" fontId="9" fillId="0" borderId="14" xfId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>
      <alignment horizontal="left" vertical="top" wrapText="1"/>
    </xf>
    <xf numFmtId="43" fontId="9" fillId="0" borderId="19" xfId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43" fontId="9" fillId="0" borderId="22" xfId="1" applyFont="1" applyFill="1" applyBorder="1" applyAlignment="1" applyProtection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/>
    </xf>
    <xf numFmtId="43" fontId="3" fillId="0" borderId="0" xfId="1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/>
    </xf>
    <xf numFmtId="0" fontId="9" fillId="0" borderId="13" xfId="0" applyFont="1" applyFill="1" applyBorder="1" applyAlignment="1">
      <alignment horizontal="center" vertical="center" wrapText="1"/>
    </xf>
    <xf numFmtId="43" fontId="3" fillId="0" borderId="15" xfId="1" applyFont="1" applyFill="1" applyBorder="1" applyAlignment="1">
      <alignment horizontal="justify" vertical="center"/>
    </xf>
    <xf numFmtId="0" fontId="9" fillId="0" borderId="25" xfId="0" applyFont="1" applyFill="1" applyBorder="1" applyAlignment="1">
      <alignment horizontal="justify" vertical="center"/>
    </xf>
    <xf numFmtId="0" fontId="9" fillId="0" borderId="17" xfId="0" applyFont="1" applyFill="1" applyBorder="1" applyAlignment="1">
      <alignment horizontal="justify" vertical="center"/>
    </xf>
    <xf numFmtId="0" fontId="9" fillId="0" borderId="26" xfId="0" applyFont="1" applyFill="1" applyBorder="1" applyAlignment="1">
      <alignment horizontal="center" vertical="center" wrapText="1"/>
    </xf>
    <xf numFmtId="43" fontId="3" fillId="0" borderId="22" xfId="1" applyFont="1" applyFill="1" applyBorder="1" applyAlignment="1">
      <alignment horizontal="justify" vertical="center"/>
    </xf>
    <xf numFmtId="0" fontId="9" fillId="0" borderId="27" xfId="0" applyFont="1" applyFill="1" applyBorder="1" applyAlignment="1">
      <alignment horizontal="justify" vertical="center"/>
    </xf>
    <xf numFmtId="0" fontId="9" fillId="0" borderId="28" xfId="0" applyFont="1" applyFill="1" applyBorder="1" applyAlignment="1">
      <alignment horizontal="justify" vertical="center"/>
    </xf>
    <xf numFmtId="43" fontId="3" fillId="0" borderId="0" xfId="1" applyFont="1" applyFill="1"/>
    <xf numFmtId="0" fontId="10" fillId="0" borderId="0" xfId="0" applyFont="1" applyFill="1"/>
    <xf numFmtId="43" fontId="11" fillId="0" borderId="1" xfId="0" applyNumberFormat="1" applyFont="1" applyFill="1" applyBorder="1" applyAlignment="1">
      <alignment horizontal="center"/>
    </xf>
    <xf numFmtId="43" fontId="11" fillId="0" borderId="2" xfId="0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9" fillId="0" borderId="30" xfId="0" applyFont="1" applyFill="1" applyBorder="1" applyAlignment="1">
      <alignment horizontal="justify" vertical="center"/>
    </xf>
    <xf numFmtId="43" fontId="12" fillId="0" borderId="1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justify" vertical="center"/>
    </xf>
    <xf numFmtId="0" fontId="9" fillId="0" borderId="33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justify" vertical="center"/>
    </xf>
    <xf numFmtId="0" fontId="9" fillId="0" borderId="19" xfId="0" applyFont="1" applyFill="1" applyBorder="1" applyAlignment="1">
      <alignment horizontal="justify" vertical="center"/>
    </xf>
    <xf numFmtId="0" fontId="9" fillId="0" borderId="20" xfId="0" applyFont="1" applyFill="1" applyBorder="1" applyAlignment="1">
      <alignment horizontal="justify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justify" vertical="center"/>
    </xf>
    <xf numFmtId="0" fontId="9" fillId="0" borderId="12" xfId="0" applyFont="1" applyFill="1" applyBorder="1" applyAlignment="1">
      <alignment horizontal="justify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justify" vertical="center"/>
    </xf>
    <xf numFmtId="0" fontId="9" fillId="0" borderId="42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justify" vertical="top"/>
    </xf>
    <xf numFmtId="0" fontId="9" fillId="0" borderId="19" xfId="0" applyFont="1" applyFill="1" applyBorder="1" applyAlignment="1">
      <alignment horizontal="justify" vertical="top"/>
    </xf>
    <xf numFmtId="0" fontId="9" fillId="0" borderId="20" xfId="0" applyFont="1" applyFill="1" applyBorder="1" applyAlignment="1">
      <alignment horizontal="justify" vertical="top"/>
    </xf>
    <xf numFmtId="0" fontId="9" fillId="0" borderId="41" xfId="0" applyFont="1" applyFill="1" applyBorder="1" applyAlignment="1">
      <alignment horizontal="justify" vertical="top"/>
    </xf>
    <xf numFmtId="0" fontId="9" fillId="0" borderId="42" xfId="0" applyFont="1" applyFill="1" applyBorder="1" applyAlignment="1">
      <alignment horizontal="justify" vertical="top"/>
    </xf>
    <xf numFmtId="43" fontId="13" fillId="0" borderId="1" xfId="1" applyFont="1" applyFill="1" applyBorder="1" applyAlignment="1">
      <alignment horizontal="center" vertical="top"/>
    </xf>
    <xf numFmtId="43" fontId="13" fillId="0" borderId="24" xfId="1" applyFont="1" applyFill="1" applyBorder="1" applyAlignment="1">
      <alignment horizontal="center" vertical="top"/>
    </xf>
    <xf numFmtId="0" fontId="14" fillId="0" borderId="29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43" fontId="4" fillId="0" borderId="0" xfId="0" applyNumberFormat="1" applyFont="1" applyFill="1" applyAlignment="1">
      <alignment horizontal="justify" vertical="center"/>
    </xf>
    <xf numFmtId="43" fontId="6" fillId="0" borderId="43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5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justify" vertical="center"/>
    </xf>
    <xf numFmtId="0" fontId="16" fillId="0" borderId="0" xfId="0" applyFont="1" applyFill="1" applyAlignment="1">
      <alignment horizontal="justify" vertical="top"/>
    </xf>
    <xf numFmtId="43" fontId="16" fillId="0" borderId="0" xfId="0" applyNumberFormat="1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right" vertical="top"/>
    </xf>
    <xf numFmtId="43" fontId="16" fillId="0" borderId="0" xfId="1" applyFont="1" applyFill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43" fontId="18" fillId="0" borderId="1" xfId="0" applyNumberFormat="1" applyFont="1" applyFill="1" applyBorder="1" applyAlignment="1">
      <alignment horizontal="justify" vertical="top"/>
    </xf>
    <xf numFmtId="0" fontId="18" fillId="0" borderId="2" xfId="0" applyFont="1" applyFill="1" applyBorder="1" applyAlignment="1">
      <alignment horizontal="justify" vertical="top"/>
    </xf>
    <xf numFmtId="43" fontId="7" fillId="0" borderId="2" xfId="0" applyNumberFormat="1" applyFont="1" applyFill="1" applyBorder="1" applyAlignment="1">
      <alignment horizontal="center" vertical="top"/>
    </xf>
    <xf numFmtId="0" fontId="18" fillId="0" borderId="2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43" fontId="16" fillId="0" borderId="38" xfId="1" applyFont="1" applyFill="1" applyBorder="1" applyAlignment="1">
      <alignment horizontal="fill" vertical="center"/>
    </xf>
    <xf numFmtId="43" fontId="16" fillId="0" borderId="19" xfId="1" applyFont="1" applyFill="1" applyBorder="1" applyAlignment="1">
      <alignment horizontal="fill" vertical="center"/>
    </xf>
    <xf numFmtId="0" fontId="16" fillId="0" borderId="19" xfId="0" applyFont="1" applyFill="1" applyBorder="1" applyAlignment="1">
      <alignment horizontal="justify" vertical="top"/>
    </xf>
    <xf numFmtId="0" fontId="16" fillId="0" borderId="20" xfId="0" applyFont="1" applyFill="1" applyBorder="1" applyAlignment="1">
      <alignment horizontal="justify" vertical="top"/>
    </xf>
    <xf numFmtId="0" fontId="3" fillId="0" borderId="44" xfId="0" applyFont="1" applyFill="1" applyBorder="1" applyAlignment="1">
      <alignment horizontal="justify" vertical="top"/>
    </xf>
    <xf numFmtId="0" fontId="3" fillId="0" borderId="37" xfId="0" applyFont="1" applyFill="1" applyBorder="1" applyAlignment="1">
      <alignment horizontal="justify" vertical="top"/>
    </xf>
    <xf numFmtId="0" fontId="3" fillId="0" borderId="10" xfId="0" applyFont="1" applyFill="1" applyBorder="1" applyAlignment="1">
      <alignment horizontal="justify" vertical="top"/>
    </xf>
    <xf numFmtId="0" fontId="3" fillId="0" borderId="11" xfId="0" applyFont="1" applyFill="1" applyBorder="1" applyAlignment="1">
      <alignment horizontal="justify" vertical="top"/>
    </xf>
    <xf numFmtId="0" fontId="9" fillId="0" borderId="0" xfId="0" applyFont="1" applyFill="1" applyBorder="1" applyAlignment="1">
      <alignment vertical="top"/>
    </xf>
    <xf numFmtId="39" fontId="3" fillId="0" borderId="19" xfId="1" applyNumberFormat="1" applyFont="1" applyFill="1" applyBorder="1" applyAlignment="1">
      <alignment horizontal="right" vertical="top"/>
    </xf>
    <xf numFmtId="43" fontId="3" fillId="0" borderId="19" xfId="1" applyFont="1" applyFill="1" applyBorder="1" applyAlignment="1">
      <alignment horizontal="justify" vertical="top"/>
    </xf>
    <xf numFmtId="0" fontId="3" fillId="0" borderId="19" xfId="0" applyFont="1" applyFill="1" applyBorder="1" applyAlignment="1">
      <alignment horizontal="justify" vertical="top"/>
    </xf>
    <xf numFmtId="39" fontId="3" fillId="0" borderId="18" xfId="1" applyNumberFormat="1" applyFont="1" applyFill="1" applyBorder="1" applyAlignment="1">
      <alignment horizontal="right" vertical="top"/>
    </xf>
    <xf numFmtId="0" fontId="19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0" fillId="0" borderId="0" xfId="0" applyFont="1" applyFill="1"/>
    <xf numFmtId="43" fontId="4" fillId="0" borderId="0" xfId="0" applyNumberFormat="1" applyFont="1" applyFill="1"/>
    <xf numFmtId="0" fontId="15" fillId="0" borderId="0" xfId="0" applyFont="1" applyFill="1" applyAlignment="1">
      <alignment horizontal="center"/>
    </xf>
    <xf numFmtId="43" fontId="20" fillId="0" borderId="0" xfId="1" applyFont="1" applyFill="1" applyBorder="1"/>
    <xf numFmtId="0" fontId="20" fillId="0" borderId="0" xfId="0" applyFont="1" applyFill="1" applyAlignment="1">
      <alignment horizontal="center"/>
    </xf>
    <xf numFmtId="0" fontId="7" fillId="0" borderId="0" xfId="0" applyFont="1" applyFill="1"/>
    <xf numFmtId="0" fontId="21" fillId="0" borderId="0" xfId="0" applyFont="1" applyFill="1"/>
    <xf numFmtId="43" fontId="21" fillId="0" borderId="0" xfId="1" applyFont="1" applyFill="1"/>
    <xf numFmtId="0" fontId="22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шар 58 2а кат "/>
      <sheetName val="Поч овр 4_ 4 кат "/>
      <sheetName val="Поч овр7  4 кат "/>
      <sheetName val="Поч овр 5"/>
      <sheetName val="Поч овр 9  4 кат"/>
      <sheetName val="Род 17_4_2 кат (голос)"/>
      <sheetName val="плСвободы 4  4 кат (больше) "/>
      <sheetName val="Ульян 12 4 кат (голос)"/>
      <sheetName val="Усил 1_4   2а кат "/>
      <sheetName val="усил  2_2  2а кат (голос)"/>
      <sheetName val="Усил 4  2 кат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7">
          <cell r="J17">
            <v>6.3022138483278365</v>
          </cell>
        </row>
        <row r="18">
          <cell r="J18">
            <v>54.926217616580296</v>
          </cell>
        </row>
        <row r="19">
          <cell r="J19">
            <v>38.771568535091866</v>
          </cell>
        </row>
      </sheetData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P435"/>
  <sheetViews>
    <sheetView tabSelected="1" view="pageBreakPreview" zoomScale="90" zoomScaleSheetLayoutView="90" workbookViewId="0">
      <selection activeCell="D23" sqref="D23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6.140625" style="1" customWidth="1"/>
    <col min="4" max="4" width="14.7109375" style="1" customWidth="1"/>
    <col min="5" max="5" width="24.7109375" style="1" customWidth="1"/>
    <col min="6" max="6" width="16" style="1" bestFit="1" customWidth="1"/>
    <col min="7" max="7" width="19.42578125" style="1" customWidth="1"/>
    <col min="8" max="8" width="11.5703125" style="1" bestFit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4" bestFit="1" customWidth="1"/>
    <col min="13" max="13" width="9.5703125" style="3" bestFit="1" customWidth="1"/>
    <col min="14" max="14" width="11.42578125" style="3" customWidth="1"/>
    <col min="15" max="15" width="12.42578125" style="2" bestFit="1" customWidth="1"/>
    <col min="16" max="16" width="9.140625" style="2"/>
    <col min="17" max="16384" width="9.140625" style="1"/>
  </cols>
  <sheetData>
    <row r="2" spans="1:16" ht="23.25" x14ac:dyDescent="0.35">
      <c r="A2" s="171" t="s">
        <v>102</v>
      </c>
      <c r="B2" s="171"/>
      <c r="C2" s="171"/>
      <c r="D2" s="171"/>
      <c r="E2" s="171"/>
      <c r="F2" s="171"/>
      <c r="G2" s="171"/>
      <c r="H2" s="1">
        <v>2</v>
      </c>
    </row>
    <row r="3" spans="1:16" s="168" customFormat="1" ht="18" x14ac:dyDescent="0.25">
      <c r="A3" s="170" t="s">
        <v>101</v>
      </c>
      <c r="B3" s="170"/>
      <c r="C3" s="170"/>
      <c r="D3" s="170"/>
      <c r="E3" s="170"/>
      <c r="F3" s="170"/>
      <c r="G3" s="170"/>
      <c r="I3" s="2"/>
      <c r="J3" s="2"/>
      <c r="K3" s="2"/>
      <c r="L3" s="4"/>
      <c r="M3" s="3"/>
      <c r="N3" s="3"/>
      <c r="O3" s="2"/>
      <c r="P3" s="2"/>
    </row>
    <row r="4" spans="1:16" s="168" customFormat="1" ht="20.25" x14ac:dyDescent="0.3">
      <c r="A4" s="169" t="s">
        <v>100</v>
      </c>
      <c r="B4" s="169"/>
      <c r="C4" s="169"/>
      <c r="D4" s="169"/>
      <c r="E4" s="169"/>
      <c r="F4" s="169"/>
      <c r="G4" s="169"/>
      <c r="I4" s="2"/>
      <c r="J4" s="2"/>
      <c r="K4" s="2"/>
      <c r="L4" s="4"/>
      <c r="M4" s="3"/>
      <c r="N4" s="3"/>
      <c r="O4" s="2"/>
      <c r="P4" s="2"/>
    </row>
    <row r="5" spans="1:16" s="163" customFormat="1" ht="20.25" x14ac:dyDescent="0.3">
      <c r="A5" s="167" t="s">
        <v>99</v>
      </c>
      <c r="B5" s="167"/>
      <c r="C5" s="167"/>
      <c r="D5" s="167"/>
      <c r="E5" s="167"/>
      <c r="F5" s="167"/>
      <c r="G5" s="167"/>
      <c r="I5" s="164"/>
      <c r="J5" s="164"/>
      <c r="K5" s="164"/>
      <c r="L5" s="166"/>
      <c r="M5" s="165"/>
      <c r="N5" s="165"/>
      <c r="O5" s="164"/>
      <c r="P5" s="164"/>
    </row>
    <row r="7" spans="1:16" s="158" customFormat="1" ht="15.75" x14ac:dyDescent="0.25">
      <c r="A7" s="158" t="s">
        <v>98</v>
      </c>
      <c r="B7" s="162">
        <v>1956</v>
      </c>
      <c r="C7" s="158" t="s">
        <v>97</v>
      </c>
      <c r="I7" s="2"/>
      <c r="J7" s="2"/>
      <c r="K7" s="2"/>
      <c r="L7" s="4"/>
      <c r="M7" s="3"/>
      <c r="N7" s="3"/>
      <c r="O7" s="2"/>
      <c r="P7" s="2"/>
    </row>
    <row r="8" spans="1:16" s="158" customFormat="1" ht="15.75" x14ac:dyDescent="0.25">
      <c r="A8" s="158" t="s">
        <v>96</v>
      </c>
      <c r="B8" s="161">
        <v>1960.9</v>
      </c>
      <c r="C8" s="158" t="s">
        <v>95</v>
      </c>
      <c r="I8" s="2"/>
      <c r="J8" s="2"/>
      <c r="K8" s="2"/>
      <c r="L8" s="4"/>
      <c r="M8" s="3"/>
      <c r="N8" s="3"/>
      <c r="O8" s="2"/>
      <c r="P8" s="2"/>
    </row>
    <row r="9" spans="1:16" s="158" customFormat="1" ht="15.75" x14ac:dyDescent="0.25">
      <c r="A9" s="158" t="s">
        <v>94</v>
      </c>
      <c r="B9" s="158" t="s">
        <v>93</v>
      </c>
      <c r="I9" s="2"/>
      <c r="J9" s="2"/>
      <c r="K9" s="2"/>
      <c r="L9" s="4"/>
      <c r="M9" s="3"/>
      <c r="N9" s="3"/>
      <c r="O9" s="2"/>
      <c r="P9" s="2"/>
    </row>
    <row r="10" spans="1:16" s="158" customFormat="1" ht="15.75" x14ac:dyDescent="0.25">
      <c r="B10" s="158" t="s">
        <v>92</v>
      </c>
      <c r="I10" s="2"/>
      <c r="J10" s="2"/>
      <c r="K10" s="2"/>
      <c r="L10" s="4"/>
      <c r="M10" s="3"/>
      <c r="N10" s="3"/>
      <c r="O10" s="2"/>
      <c r="P10" s="2"/>
    </row>
    <row r="12" spans="1:16" s="158" customFormat="1" ht="15.75" x14ac:dyDescent="0.25">
      <c r="A12" s="158" t="s">
        <v>91</v>
      </c>
      <c r="I12" s="2"/>
      <c r="J12" s="2"/>
      <c r="K12" s="2"/>
      <c r="L12" s="4"/>
      <c r="M12" s="3"/>
      <c r="N12" s="3"/>
      <c r="O12" s="2"/>
      <c r="P12" s="2"/>
    </row>
    <row r="13" spans="1:16" s="158" customFormat="1" ht="15.75" x14ac:dyDescent="0.25">
      <c r="A13" s="158" t="s">
        <v>90</v>
      </c>
      <c r="I13" s="2"/>
      <c r="J13" s="159"/>
      <c r="K13" s="2"/>
      <c r="L13" s="4"/>
      <c r="M13" s="3"/>
      <c r="N13" s="3"/>
      <c r="O13" s="2"/>
      <c r="P13" s="2"/>
    </row>
    <row r="15" spans="1:16" x14ac:dyDescent="0.3">
      <c r="A15" s="1" t="s">
        <v>89</v>
      </c>
      <c r="P15" s="159"/>
    </row>
    <row r="16" spans="1:16" x14ac:dyDescent="0.3">
      <c r="A16" s="1" t="s">
        <v>88</v>
      </c>
      <c r="O16" s="159"/>
      <c r="P16" s="159"/>
    </row>
    <row r="17" spans="1:16" x14ac:dyDescent="0.3">
      <c r="G17" s="1" t="s">
        <v>27</v>
      </c>
      <c r="O17" s="159"/>
    </row>
    <row r="18" spans="1:16" ht="20.25" x14ac:dyDescent="0.3">
      <c r="A18" s="160" t="s">
        <v>87</v>
      </c>
      <c r="B18" s="160"/>
      <c r="C18" s="160"/>
      <c r="D18" s="160"/>
      <c r="E18" s="160"/>
      <c r="F18" s="160"/>
      <c r="G18" s="160"/>
      <c r="O18" s="159"/>
    </row>
    <row r="19" spans="1:16" s="158" customFormat="1" ht="15.75" x14ac:dyDescent="0.25">
      <c r="A19" s="158" t="s">
        <v>86</v>
      </c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/>
    <row r="21" spans="1:16" s="5" customFormat="1" ht="49.5" x14ac:dyDescent="0.25">
      <c r="A21" s="157" t="s">
        <v>85</v>
      </c>
      <c r="B21" s="154" t="s">
        <v>84</v>
      </c>
      <c r="C21" s="154" t="s">
        <v>83</v>
      </c>
      <c r="D21" s="156" t="s">
        <v>82</v>
      </c>
      <c r="E21" s="155"/>
      <c r="F21" s="154" t="s">
        <v>81</v>
      </c>
      <c r="G21" s="153" t="s">
        <v>80</v>
      </c>
      <c r="H21" s="10"/>
      <c r="I21" s="9"/>
      <c r="J21" s="6"/>
      <c r="K21" s="6"/>
      <c r="L21" s="8"/>
      <c r="M21" s="7"/>
      <c r="N21" s="7"/>
      <c r="O21" s="6"/>
      <c r="P21" s="6"/>
    </row>
    <row r="22" spans="1:16" s="6" customFormat="1" ht="38.25" customHeight="1" x14ac:dyDescent="0.25">
      <c r="A22" s="152"/>
      <c r="B22" s="151" t="s">
        <v>79</v>
      </c>
      <c r="C22" s="151" t="s">
        <v>79</v>
      </c>
      <c r="D22" s="151" t="s">
        <v>78</v>
      </c>
      <c r="E22" s="151" t="s">
        <v>77</v>
      </c>
      <c r="F22" s="151" t="s">
        <v>76</v>
      </c>
      <c r="G22" s="150" t="s">
        <v>75</v>
      </c>
      <c r="H22" s="9"/>
      <c r="I22" s="9"/>
      <c r="L22" s="8"/>
      <c r="M22" s="7"/>
      <c r="N22" s="7"/>
    </row>
    <row r="23" spans="1:16" s="5" customFormat="1" ht="33" x14ac:dyDescent="0.25">
      <c r="A23" s="148" t="s">
        <v>74</v>
      </c>
      <c r="B23" s="147">
        <v>490264.07999999996</v>
      </c>
      <c r="C23" s="147">
        <v>461097.33999999997</v>
      </c>
      <c r="D23" s="147">
        <v>152148.58626452263</v>
      </c>
      <c r="E23" s="147">
        <f>B23-C23</f>
        <v>29166.739999999991</v>
      </c>
      <c r="F23" s="147">
        <f>D23+B23-C23</f>
        <v>181315.32626452262</v>
      </c>
      <c r="G23" s="146">
        <v>0</v>
      </c>
      <c r="H23" s="10"/>
      <c r="I23" s="9"/>
      <c r="J23" s="6"/>
      <c r="K23" s="6"/>
      <c r="L23" s="8"/>
      <c r="M23" s="7"/>
      <c r="N23" s="7"/>
      <c r="O23" s="6"/>
      <c r="P23" s="6"/>
    </row>
    <row r="24" spans="1:16" s="5" customFormat="1" x14ac:dyDescent="0.25">
      <c r="A24" s="148" t="s">
        <v>73</v>
      </c>
      <c r="B24" s="147">
        <v>161421.47999999998</v>
      </c>
      <c r="C24" s="147">
        <v>151807.22</v>
      </c>
      <c r="D24" s="147">
        <v>47503.330999999976</v>
      </c>
      <c r="E24" s="147">
        <f>B24-C24</f>
        <v>9614.2599999999802</v>
      </c>
      <c r="F24" s="147">
        <f>D24+B24-C24</f>
        <v>57117.590999999957</v>
      </c>
      <c r="G24" s="149">
        <f>C24-D70</f>
        <v>79973.210000000006</v>
      </c>
      <c r="H24" s="10"/>
      <c r="I24" s="9"/>
      <c r="J24" s="6"/>
      <c r="K24" s="6"/>
      <c r="L24" s="8"/>
      <c r="M24" s="7"/>
      <c r="N24" s="7"/>
      <c r="O24" s="6"/>
      <c r="P24" s="6"/>
    </row>
    <row r="25" spans="1:16" s="5" customFormat="1" hidden="1" x14ac:dyDescent="0.25">
      <c r="A25" s="148" t="s">
        <v>72</v>
      </c>
      <c r="B25" s="147"/>
      <c r="C25" s="147"/>
      <c r="D25" s="147">
        <v>15199.999999999998</v>
      </c>
      <c r="E25" s="147">
        <f>B25-C25</f>
        <v>0</v>
      </c>
      <c r="F25" s="147">
        <f>D25+B25-C25</f>
        <v>15199.999999999998</v>
      </c>
      <c r="G25" s="146">
        <f>C25-D77</f>
        <v>0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5" customFormat="1" x14ac:dyDescent="0.25">
      <c r="A26" s="148" t="s">
        <v>71</v>
      </c>
      <c r="B26" s="147">
        <v>53297.4</v>
      </c>
      <c r="C26" s="147">
        <v>50115.479999999996</v>
      </c>
      <c r="D26" s="147">
        <v>23135.89029547754</v>
      </c>
      <c r="E26" s="147">
        <f>B26-C26</f>
        <v>3181.9200000000055</v>
      </c>
      <c r="F26" s="147">
        <f>D26+B26-C26</f>
        <v>26317.810295477553</v>
      </c>
      <c r="G26" s="146">
        <v>0</v>
      </c>
      <c r="H26" s="10"/>
      <c r="I26" s="9"/>
      <c r="J26" s="6"/>
      <c r="K26" s="6"/>
      <c r="L26" s="8"/>
      <c r="M26" s="7"/>
      <c r="N26" s="7"/>
      <c r="O26" s="6"/>
      <c r="P26" s="6"/>
    </row>
    <row r="27" spans="1:16" s="5" customFormat="1" x14ac:dyDescent="0.25">
      <c r="A27" s="145" t="s">
        <v>70</v>
      </c>
      <c r="B27" s="145"/>
      <c r="C27" s="145"/>
      <c r="D27" s="10"/>
      <c r="E27" s="10"/>
      <c r="F27" s="10"/>
      <c r="G27" s="10"/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61"/>
      <c r="B28" s="61"/>
      <c r="C28" s="12"/>
      <c r="D28" s="10"/>
      <c r="E28" s="10"/>
      <c r="F28" s="10"/>
      <c r="G28" s="10"/>
      <c r="H28" s="10"/>
      <c r="I28" s="9"/>
      <c r="J28" s="6"/>
      <c r="K28" s="6"/>
      <c r="L28" s="8"/>
      <c r="M28" s="7"/>
      <c r="N28" s="7"/>
      <c r="O28" s="6"/>
      <c r="P28" s="6"/>
    </row>
    <row r="29" spans="1:16" s="17" customFormat="1" x14ac:dyDescent="0.25">
      <c r="A29" s="11" t="s">
        <v>69</v>
      </c>
      <c r="B29" s="11"/>
      <c r="C29" s="11"/>
      <c r="D29" s="11"/>
      <c r="E29" s="11"/>
      <c r="F29" s="11"/>
      <c r="G29" s="11"/>
      <c r="H29" s="22"/>
      <c r="I29" s="21"/>
      <c r="J29" s="18"/>
      <c r="K29" s="18"/>
      <c r="L29" s="20"/>
      <c r="M29" s="19"/>
      <c r="N29" s="19"/>
      <c r="O29" s="18"/>
      <c r="P29" s="18"/>
    </row>
    <row r="30" spans="1:16" s="5" customFormat="1" ht="17.25" thickBot="1" x14ac:dyDescent="0.3">
      <c r="A30" s="10"/>
      <c r="B30" s="10"/>
      <c r="C30" s="10"/>
      <c r="D30" s="10"/>
      <c r="E30" s="10"/>
      <c r="F30" s="10"/>
      <c r="G30" s="10"/>
      <c r="H30" s="10"/>
      <c r="I30" s="9"/>
      <c r="J30" s="6"/>
      <c r="K30" s="6"/>
      <c r="L30" s="8"/>
      <c r="M30" s="7"/>
      <c r="N30" s="7"/>
      <c r="O30" s="6"/>
      <c r="P30" s="6"/>
    </row>
    <row r="31" spans="1:16" s="5" customFormat="1" ht="49.5" x14ac:dyDescent="0.25">
      <c r="A31" s="144" t="s">
        <v>68</v>
      </c>
      <c r="B31" s="143" t="s">
        <v>67</v>
      </c>
      <c r="C31" s="143" t="s">
        <v>66</v>
      </c>
      <c r="D31" s="142" t="s">
        <v>65</v>
      </c>
      <c r="E31" s="141" t="s">
        <v>64</v>
      </c>
      <c r="F31" s="10"/>
      <c r="G31" s="10"/>
      <c r="H31" s="10"/>
      <c r="I31" s="9"/>
      <c r="J31" s="6"/>
      <c r="K31" s="6"/>
      <c r="L31" s="8"/>
      <c r="M31" s="7"/>
      <c r="N31" s="7"/>
      <c r="O31" s="6"/>
      <c r="P31" s="6"/>
    </row>
    <row r="32" spans="1:16" s="125" customFormat="1" ht="26.25" thickBot="1" x14ac:dyDescent="0.3">
      <c r="A32" s="140" t="s">
        <v>63</v>
      </c>
      <c r="B32" s="139" t="s">
        <v>62</v>
      </c>
      <c r="C32" s="138">
        <v>3528.42</v>
      </c>
      <c r="D32" s="138">
        <v>0</v>
      </c>
      <c r="E32" s="137">
        <v>0</v>
      </c>
      <c r="F32" s="126"/>
      <c r="G32" s="126"/>
      <c r="H32" s="126"/>
      <c r="I32" s="9"/>
      <c r="J32" s="6"/>
      <c r="K32" s="6"/>
      <c r="L32" s="8"/>
      <c r="M32" s="7"/>
      <c r="N32" s="7"/>
      <c r="O32" s="6"/>
      <c r="P32" s="6"/>
    </row>
    <row r="33" spans="1:16" s="125" customFormat="1" ht="17.25" thickBot="1" x14ac:dyDescent="0.3">
      <c r="A33" s="136" t="s">
        <v>9</v>
      </c>
      <c r="B33" s="135"/>
      <c r="C33" s="134">
        <f>SUM(C32:C32)</f>
        <v>3528.42</v>
      </c>
      <c r="D33" s="133"/>
      <c r="E33" s="132"/>
      <c r="F33" s="126"/>
      <c r="G33" s="126"/>
      <c r="H33" s="126"/>
      <c r="I33" s="126"/>
      <c r="L33" s="131"/>
      <c r="M33" s="130"/>
      <c r="N33" s="130"/>
    </row>
    <row r="34" spans="1:16" s="125" customFormat="1" ht="12.75" x14ac:dyDescent="0.25">
      <c r="A34" s="129"/>
      <c r="B34" s="128"/>
      <c r="C34" s="128"/>
      <c r="D34" s="128"/>
      <c r="E34" s="127"/>
      <c r="F34" s="126"/>
      <c r="G34" s="126"/>
      <c r="H34" s="126"/>
      <c r="I34" s="9"/>
      <c r="J34" s="6"/>
      <c r="K34" s="6"/>
      <c r="L34" s="8"/>
      <c r="M34" s="7"/>
      <c r="N34" s="7"/>
      <c r="O34" s="6"/>
      <c r="P34" s="6"/>
    </row>
    <row r="35" spans="1:16" s="5" customFormat="1" ht="20.25" x14ac:dyDescent="0.25">
      <c r="A35" s="124" t="s">
        <v>61</v>
      </c>
      <c r="B35" s="124"/>
      <c r="C35" s="124"/>
      <c r="D35" s="124"/>
      <c r="E35" s="124"/>
      <c r="F35" s="124"/>
      <c r="G35" s="124"/>
      <c r="H35" s="10"/>
      <c r="I35" s="9"/>
      <c r="J35" s="6"/>
      <c r="K35" s="6"/>
      <c r="L35" s="8"/>
      <c r="M35" s="7"/>
      <c r="N35" s="7"/>
      <c r="O35" s="6"/>
      <c r="P35" s="6"/>
    </row>
    <row r="36" spans="1:16" s="5" customFormat="1" x14ac:dyDescent="0.25">
      <c r="A36" s="10"/>
      <c r="B36" s="10"/>
      <c r="C36" s="10"/>
      <c r="D36" s="10"/>
      <c r="E36" s="10"/>
      <c r="F36" s="10"/>
      <c r="G36" s="10"/>
      <c r="H36" s="10"/>
      <c r="I36" s="9"/>
      <c r="J36" s="6"/>
      <c r="K36" s="6"/>
      <c r="L36" s="8"/>
      <c r="M36" s="7"/>
      <c r="N36" s="7"/>
      <c r="O36" s="6"/>
      <c r="P36" s="6"/>
    </row>
    <row r="37" spans="1:16" s="5" customFormat="1" ht="42.75" customHeight="1" x14ac:dyDescent="0.3">
      <c r="A37" s="123" t="s">
        <v>60</v>
      </c>
      <c r="B37" s="123"/>
      <c r="C37" s="123"/>
      <c r="D37" s="123"/>
      <c r="E37" s="123"/>
      <c r="F37" s="10"/>
      <c r="G37" s="10"/>
      <c r="H37" s="10"/>
      <c r="I37" s="9"/>
      <c r="J37" s="6"/>
      <c r="K37" s="6"/>
      <c r="L37" s="8"/>
      <c r="M37" s="7"/>
      <c r="N37" s="7"/>
      <c r="O37" s="6"/>
      <c r="P37" s="6"/>
    </row>
    <row r="38" spans="1:16" s="5" customFormat="1" ht="17.25" thickBot="1" x14ac:dyDescent="0.3">
      <c r="A38" s="10"/>
      <c r="B38" s="10"/>
      <c r="C38" s="10"/>
      <c r="D38" s="10"/>
      <c r="E38" s="10"/>
      <c r="F38" s="10"/>
      <c r="G38" s="10"/>
      <c r="H38" s="10"/>
      <c r="I38" s="9"/>
      <c r="J38" s="6"/>
      <c r="K38" s="6"/>
      <c r="L38" s="8"/>
      <c r="M38" s="7"/>
      <c r="N38" s="7"/>
      <c r="O38" s="6"/>
      <c r="P38" s="6"/>
    </row>
    <row r="39" spans="1:16" s="5" customFormat="1" ht="17.25" thickBot="1" x14ac:dyDescent="0.3">
      <c r="A39" s="122" t="s">
        <v>59</v>
      </c>
      <c r="B39" s="122"/>
      <c r="C39" s="122"/>
      <c r="D39" s="122"/>
      <c r="E39" s="121">
        <f>B23+B26</f>
        <v>543561.48</v>
      </c>
      <c r="F39" s="10"/>
      <c r="G39" s="12"/>
      <c r="H39" s="12"/>
      <c r="I39" s="9"/>
      <c r="J39" s="120"/>
      <c r="K39" s="6"/>
      <c r="L39" s="8"/>
      <c r="M39" s="7"/>
      <c r="N39" s="7"/>
      <c r="O39" s="6"/>
      <c r="P39" s="6"/>
    </row>
    <row r="40" spans="1:16" s="5" customFormat="1" ht="17.25" thickBot="1" x14ac:dyDescent="0.3">
      <c r="A40" s="119"/>
      <c r="B40" s="119"/>
      <c r="C40" s="119"/>
      <c r="D40" s="119"/>
      <c r="E40" s="119"/>
      <c r="F40" s="10"/>
      <c r="G40" s="10"/>
      <c r="H40" s="10"/>
      <c r="I40" s="9"/>
      <c r="J40" s="6"/>
      <c r="K40" s="6"/>
      <c r="L40" s="8"/>
      <c r="M40" s="7"/>
      <c r="N40" s="7"/>
      <c r="O40" s="6"/>
      <c r="P40" s="6"/>
    </row>
    <row r="41" spans="1:16" s="5" customFormat="1" ht="17.25" thickBot="1" x14ac:dyDescent="0.3">
      <c r="A41" s="118" t="s">
        <v>58</v>
      </c>
      <c r="B41" s="117"/>
      <c r="C41" s="117"/>
      <c r="D41" s="116">
        <f>(E39-D60)*'[1]% для расчета 2021'!J18/100</f>
        <v>269283.5154767253</v>
      </c>
      <c r="E41" s="115"/>
      <c r="F41" s="10"/>
      <c r="G41" s="12"/>
      <c r="H41" s="10"/>
      <c r="L41" s="63"/>
      <c r="M41" s="62"/>
      <c r="N41" s="62"/>
    </row>
    <row r="42" spans="1:16" s="5" customFormat="1" ht="72" customHeight="1" x14ac:dyDescent="0.25">
      <c r="A42" s="71" t="s">
        <v>57</v>
      </c>
      <c r="B42" s="70"/>
      <c r="C42" s="70"/>
      <c r="D42" s="79" t="s">
        <v>33</v>
      </c>
      <c r="E42" s="78"/>
      <c r="F42" s="10"/>
      <c r="G42" s="10"/>
      <c r="H42" s="10"/>
      <c r="L42" s="63"/>
      <c r="M42" s="62"/>
      <c r="N42" s="62"/>
    </row>
    <row r="43" spans="1:16" s="5" customFormat="1" ht="51" customHeight="1" x14ac:dyDescent="0.25">
      <c r="A43" s="92" t="s">
        <v>56</v>
      </c>
      <c r="B43" s="91"/>
      <c r="C43" s="90"/>
      <c r="D43" s="104" t="s">
        <v>33</v>
      </c>
      <c r="E43" s="103"/>
      <c r="F43" s="10"/>
      <c r="G43" s="10"/>
      <c r="H43" s="10"/>
      <c r="L43" s="63"/>
      <c r="M43" s="62"/>
      <c r="N43" s="62"/>
    </row>
    <row r="44" spans="1:16" s="5" customFormat="1" ht="53.25" customHeight="1" x14ac:dyDescent="0.25">
      <c r="A44" s="92" t="s">
        <v>55</v>
      </c>
      <c r="B44" s="91"/>
      <c r="C44" s="90"/>
      <c r="D44" s="104" t="s">
        <v>33</v>
      </c>
      <c r="E44" s="103"/>
      <c r="F44" s="10"/>
      <c r="G44" s="10"/>
      <c r="H44" s="10"/>
      <c r="L44" s="63"/>
      <c r="M44" s="62"/>
      <c r="N44" s="62"/>
    </row>
    <row r="45" spans="1:16" s="5" customFormat="1" ht="56.25" customHeight="1" x14ac:dyDescent="0.25">
      <c r="A45" s="106" t="s">
        <v>54</v>
      </c>
      <c r="B45" s="105"/>
      <c r="C45" s="105"/>
      <c r="D45" s="87" t="s">
        <v>53</v>
      </c>
      <c r="E45" s="86"/>
      <c r="F45" s="10"/>
      <c r="G45" s="10"/>
      <c r="H45" s="10"/>
      <c r="L45" s="63"/>
      <c r="M45" s="62"/>
      <c r="N45" s="62"/>
    </row>
    <row r="46" spans="1:16" s="5" customFormat="1" ht="33.75" customHeight="1" x14ac:dyDescent="0.25">
      <c r="A46" s="106" t="s">
        <v>52</v>
      </c>
      <c r="B46" s="105"/>
      <c r="C46" s="105"/>
      <c r="D46" s="87" t="s">
        <v>51</v>
      </c>
      <c r="E46" s="86"/>
      <c r="F46" s="10"/>
      <c r="G46" s="10"/>
      <c r="H46" s="10"/>
      <c r="L46" s="63"/>
      <c r="M46" s="62"/>
      <c r="N46" s="62"/>
    </row>
    <row r="47" spans="1:16" s="5" customFormat="1" ht="54" customHeight="1" x14ac:dyDescent="0.25">
      <c r="A47" s="114" t="s">
        <v>50</v>
      </c>
      <c r="B47" s="113"/>
      <c r="C47" s="113"/>
      <c r="D47" s="104" t="s">
        <v>33</v>
      </c>
      <c r="E47" s="103"/>
      <c r="F47" s="10"/>
      <c r="G47" s="10"/>
      <c r="H47" s="10"/>
      <c r="L47" s="63"/>
      <c r="M47" s="62"/>
      <c r="N47" s="62"/>
    </row>
    <row r="48" spans="1:16" s="5" customFormat="1" ht="49.5" customHeight="1" x14ac:dyDescent="0.25">
      <c r="A48" s="114" t="s">
        <v>49</v>
      </c>
      <c r="B48" s="113"/>
      <c r="C48" s="113"/>
      <c r="D48" s="104" t="s">
        <v>33</v>
      </c>
      <c r="E48" s="103"/>
      <c r="F48" s="10"/>
      <c r="G48" s="10"/>
      <c r="H48" s="10"/>
      <c r="L48" s="63"/>
      <c r="M48" s="62"/>
      <c r="N48" s="62"/>
    </row>
    <row r="49" spans="1:16" s="5" customFormat="1" ht="16.5" customHeight="1" x14ac:dyDescent="0.25">
      <c r="A49" s="112" t="s">
        <v>48</v>
      </c>
      <c r="B49" s="111"/>
      <c r="C49" s="110"/>
      <c r="D49" s="87" t="s">
        <v>47</v>
      </c>
      <c r="E49" s="86"/>
      <c r="F49" s="10"/>
      <c r="G49" s="10"/>
      <c r="H49" s="10"/>
      <c r="L49" s="63"/>
      <c r="M49" s="62"/>
      <c r="N49" s="62"/>
    </row>
    <row r="50" spans="1:16" s="5" customFormat="1" ht="16.5" customHeight="1" x14ac:dyDescent="0.25">
      <c r="A50" s="109" t="s">
        <v>46</v>
      </c>
      <c r="B50" s="108"/>
      <c r="C50" s="107"/>
      <c r="D50" s="87" t="s">
        <v>45</v>
      </c>
      <c r="E50" s="86"/>
      <c r="F50" s="10"/>
      <c r="G50" s="10"/>
      <c r="H50" s="10"/>
      <c r="L50" s="63"/>
      <c r="M50" s="62"/>
      <c r="N50" s="62"/>
    </row>
    <row r="51" spans="1:16" s="5" customFormat="1" ht="33" customHeight="1" x14ac:dyDescent="0.25">
      <c r="A51" s="106" t="s">
        <v>44</v>
      </c>
      <c r="B51" s="105"/>
      <c r="C51" s="105"/>
      <c r="D51" s="104" t="s">
        <v>33</v>
      </c>
      <c r="E51" s="103"/>
      <c r="F51" s="10"/>
      <c r="G51" s="10"/>
      <c r="H51" s="10"/>
      <c r="L51" s="63"/>
      <c r="M51" s="62"/>
      <c r="N51" s="62"/>
    </row>
    <row r="52" spans="1:16" s="5" customFormat="1" ht="17.25" thickBot="1" x14ac:dyDescent="0.3">
      <c r="A52" s="102" t="s">
        <v>43</v>
      </c>
      <c r="B52" s="101"/>
      <c r="C52" s="101"/>
      <c r="D52" s="100" t="s">
        <v>42</v>
      </c>
      <c r="E52" s="99"/>
      <c r="F52" s="10"/>
      <c r="G52" s="10"/>
      <c r="H52" s="10"/>
      <c r="L52" s="63"/>
      <c r="M52" s="62"/>
      <c r="N52" s="62"/>
    </row>
    <row r="53" spans="1:16" s="5" customFormat="1" ht="17.25" thickBot="1" x14ac:dyDescent="0.3">
      <c r="A53" s="98" t="s">
        <v>41</v>
      </c>
      <c r="B53" s="97"/>
      <c r="C53" s="97"/>
      <c r="D53" s="83">
        <f>(E39-D60)*'[1]% для расчета 2021'!J19/100</f>
        <v>190083.07378013761</v>
      </c>
      <c r="E53" s="82"/>
      <c r="F53" s="10"/>
      <c r="G53" s="10"/>
      <c r="H53" s="10"/>
      <c r="L53" s="63"/>
      <c r="M53" s="62"/>
      <c r="N53" s="62"/>
    </row>
    <row r="54" spans="1:16" s="5" customFormat="1" ht="16.5" customHeight="1" x14ac:dyDescent="0.25">
      <c r="A54" s="81" t="s">
        <v>40</v>
      </c>
      <c r="B54" s="80"/>
      <c r="C54" s="80"/>
      <c r="D54" s="96" t="s">
        <v>39</v>
      </c>
      <c r="E54" s="95"/>
      <c r="F54" s="10"/>
      <c r="G54" s="10"/>
      <c r="H54" s="10"/>
      <c r="L54" s="63"/>
      <c r="M54" s="62"/>
      <c r="N54" s="62"/>
    </row>
    <row r="55" spans="1:16" s="5" customFormat="1" ht="60.75" customHeight="1" x14ac:dyDescent="0.25">
      <c r="A55" s="71"/>
      <c r="B55" s="70"/>
      <c r="C55" s="70"/>
      <c r="D55" s="94"/>
      <c r="E55" s="93"/>
      <c r="F55" s="10"/>
      <c r="G55" s="10"/>
      <c r="H55" s="10"/>
      <c r="L55" s="63"/>
      <c r="M55" s="62"/>
      <c r="N55" s="62"/>
    </row>
    <row r="56" spans="1:16" s="5" customFormat="1" ht="39.75" customHeight="1" x14ac:dyDescent="0.25">
      <c r="A56" s="92" t="s">
        <v>38</v>
      </c>
      <c r="B56" s="91"/>
      <c r="C56" s="90"/>
      <c r="D56" s="87" t="s">
        <v>36</v>
      </c>
      <c r="E56" s="86"/>
      <c r="F56" s="10"/>
      <c r="G56" s="10"/>
      <c r="H56" s="10"/>
      <c r="L56" s="63"/>
      <c r="M56" s="62"/>
      <c r="N56" s="62"/>
    </row>
    <row r="57" spans="1:16" s="5" customFormat="1" ht="36.75" customHeight="1" thickBot="1" x14ac:dyDescent="0.3">
      <c r="A57" s="89" t="s">
        <v>37</v>
      </c>
      <c r="B57" s="88"/>
      <c r="C57" s="88"/>
      <c r="D57" s="87" t="s">
        <v>36</v>
      </c>
      <c r="E57" s="86"/>
      <c r="F57" s="10"/>
      <c r="G57" s="10"/>
      <c r="H57" s="10"/>
      <c r="L57" s="63"/>
      <c r="M57" s="62"/>
      <c r="N57" s="62"/>
    </row>
    <row r="58" spans="1:16" s="5" customFormat="1" ht="22.5" customHeight="1" thickBot="1" x14ac:dyDescent="0.3">
      <c r="A58" s="85" t="s">
        <v>35</v>
      </c>
      <c r="B58" s="84"/>
      <c r="C58" s="84"/>
      <c r="D58" s="83">
        <f>(E39-D60)*'[1]% для расчета 2021'!J17/100</f>
        <v>30897.490743137063</v>
      </c>
      <c r="E58" s="82"/>
      <c r="F58" s="10"/>
      <c r="G58" s="10"/>
      <c r="H58" s="10"/>
      <c r="L58" s="63"/>
      <c r="M58" s="62"/>
      <c r="N58" s="62"/>
    </row>
    <row r="59" spans="1:16" s="5" customFormat="1" ht="53.25" customHeight="1" thickBot="1" x14ac:dyDescent="0.3">
      <c r="A59" s="81" t="s">
        <v>34</v>
      </c>
      <c r="B59" s="80"/>
      <c r="C59" s="80"/>
      <c r="D59" s="79" t="s">
        <v>33</v>
      </c>
      <c r="E59" s="78"/>
      <c r="F59" s="10"/>
      <c r="G59" s="10"/>
      <c r="H59" s="10"/>
      <c r="L59" s="63"/>
      <c r="M59" s="62"/>
      <c r="N59" s="62"/>
    </row>
    <row r="60" spans="1:16" ht="17.25" thickBot="1" x14ac:dyDescent="0.35">
      <c r="A60" s="77" t="s">
        <v>32</v>
      </c>
      <c r="B60" s="76"/>
      <c r="C60" s="76"/>
      <c r="D60" s="75">
        <f>D61+D62</f>
        <v>53297.4</v>
      </c>
      <c r="E60" s="74"/>
      <c r="I60" s="1"/>
      <c r="J60" s="1"/>
      <c r="K60" s="1"/>
      <c r="L60" s="73"/>
      <c r="M60" s="72"/>
      <c r="N60" s="72"/>
      <c r="O60" s="1"/>
      <c r="P60" s="1"/>
    </row>
    <row r="61" spans="1:16" s="5" customFormat="1" ht="39.75" customHeight="1" x14ac:dyDescent="0.25">
      <c r="A61" s="71" t="s">
        <v>31</v>
      </c>
      <c r="B61" s="70"/>
      <c r="C61" s="70"/>
      <c r="D61" s="69">
        <f>(C24+C25+C26+C23)*1.8%</f>
        <v>11934.360720000002</v>
      </c>
      <c r="E61" s="68" t="s">
        <v>30</v>
      </c>
      <c r="F61" s="10"/>
      <c r="G61" s="10"/>
      <c r="H61" s="10"/>
      <c r="L61" s="63"/>
      <c r="M61" s="62"/>
      <c r="N61" s="62"/>
    </row>
    <row r="62" spans="1:16" s="5" customFormat="1" ht="83.25" customHeight="1" thickBot="1" x14ac:dyDescent="0.3">
      <c r="A62" s="67" t="s">
        <v>29</v>
      </c>
      <c r="B62" s="66"/>
      <c r="C62" s="66"/>
      <c r="D62" s="65">
        <f>B26-D61</f>
        <v>41363.039279999997</v>
      </c>
      <c r="E62" s="64" t="s">
        <v>28</v>
      </c>
      <c r="F62" s="10"/>
      <c r="G62" s="10" t="s">
        <v>27</v>
      </c>
      <c r="H62" s="10"/>
      <c r="L62" s="63"/>
      <c r="M62" s="62"/>
      <c r="N62" s="62"/>
    </row>
    <row r="63" spans="1:16" s="5" customFormat="1" x14ac:dyDescent="0.25">
      <c r="A63" s="61"/>
      <c r="B63" s="61"/>
      <c r="C63" s="60"/>
      <c r="D63" s="10"/>
      <c r="E63" s="10"/>
      <c r="F63" s="10"/>
      <c r="G63" s="10"/>
      <c r="H63" s="10"/>
      <c r="I63" s="6"/>
      <c r="J63" s="6"/>
      <c r="K63" s="6"/>
      <c r="L63" s="8"/>
      <c r="M63" s="7"/>
      <c r="N63" s="7"/>
      <c r="O63" s="6"/>
      <c r="P63" s="6"/>
    </row>
    <row r="64" spans="1:16" s="5" customFormat="1" x14ac:dyDescent="0.25">
      <c r="A64" s="14" t="s">
        <v>26</v>
      </c>
      <c r="B64" s="14"/>
      <c r="C64" s="14"/>
      <c r="D64" s="14"/>
      <c r="E64" s="14"/>
      <c r="F64" s="14"/>
      <c r="G64" s="10"/>
      <c r="H64" s="10"/>
      <c r="I64" s="9"/>
      <c r="J64" s="6"/>
      <c r="K64" s="6"/>
      <c r="L64" s="8"/>
      <c r="M64" s="7"/>
      <c r="N64" s="7"/>
      <c r="O64" s="6"/>
      <c r="P64" s="6"/>
    </row>
    <row r="65" spans="1:16" s="5" customFormat="1" ht="17.25" thickBot="1" x14ac:dyDescent="0.3">
      <c r="A65" s="38"/>
      <c r="B65" s="38"/>
      <c r="C65" s="38"/>
      <c r="D65" s="38"/>
      <c r="E65" s="38"/>
      <c r="F65" s="38"/>
      <c r="G65" s="10"/>
      <c r="H65" s="10"/>
      <c r="I65" s="9"/>
      <c r="J65" s="6"/>
      <c r="K65" s="6"/>
      <c r="L65" s="8"/>
      <c r="M65" s="7"/>
      <c r="N65" s="7"/>
      <c r="O65" s="6"/>
      <c r="P65" s="6"/>
    </row>
    <row r="66" spans="1:16" s="5" customFormat="1" ht="33.75" thickBot="1" x14ac:dyDescent="0.3">
      <c r="A66" s="59" t="s">
        <v>15</v>
      </c>
      <c r="B66" s="58"/>
      <c r="C66" s="35" t="s">
        <v>14</v>
      </c>
      <c r="D66" s="35" t="s">
        <v>7</v>
      </c>
      <c r="E66" s="39" t="s">
        <v>13</v>
      </c>
      <c r="F66" s="38"/>
      <c r="G66" s="10"/>
      <c r="H66" s="10"/>
      <c r="I66" s="9"/>
      <c r="J66" s="6"/>
      <c r="K66" s="6"/>
      <c r="L66" s="8"/>
      <c r="M66" s="7"/>
      <c r="N66" s="7"/>
      <c r="O66" s="6"/>
      <c r="P66" s="6"/>
    </row>
    <row r="67" spans="1:16" s="5" customFormat="1" ht="27.6" customHeight="1" x14ac:dyDescent="0.25">
      <c r="A67" s="57" t="s">
        <v>25</v>
      </c>
      <c r="B67" s="56"/>
      <c r="C67" s="55" t="s">
        <v>24</v>
      </c>
      <c r="D67" s="54">
        <v>1310.03</v>
      </c>
      <c r="E67" s="53" t="s">
        <v>23</v>
      </c>
      <c r="F67" s="38"/>
      <c r="G67" s="10"/>
      <c r="H67" s="10"/>
      <c r="I67" s="9"/>
      <c r="J67" s="6"/>
      <c r="K67" s="6"/>
      <c r="L67" s="8"/>
      <c r="M67" s="7"/>
      <c r="N67" s="7"/>
      <c r="O67" s="6"/>
      <c r="P67" s="6"/>
    </row>
    <row r="68" spans="1:16" s="5" customFormat="1" ht="27.6" customHeight="1" x14ac:dyDescent="0.25">
      <c r="A68" s="52" t="s">
        <v>22</v>
      </c>
      <c r="B68" s="51"/>
      <c r="C68" s="50" t="s">
        <v>21</v>
      </c>
      <c r="D68" s="49">
        <v>63248.25</v>
      </c>
      <c r="E68" s="48" t="s">
        <v>20</v>
      </c>
      <c r="F68" s="38"/>
      <c r="G68" s="10"/>
      <c r="H68" s="10"/>
      <c r="I68" s="9"/>
      <c r="J68" s="6"/>
      <c r="K68" s="6"/>
      <c r="L68" s="8"/>
      <c r="M68" s="7"/>
      <c r="N68" s="7"/>
      <c r="O68" s="6"/>
      <c r="P68" s="6"/>
    </row>
    <row r="69" spans="1:16" s="5" customFormat="1" ht="27.6" customHeight="1" thickBot="1" x14ac:dyDescent="0.3">
      <c r="A69" s="47" t="s">
        <v>19</v>
      </c>
      <c r="B69" s="46"/>
      <c r="C69" s="45" t="s">
        <v>18</v>
      </c>
      <c r="D69" s="44">
        <v>7275.73</v>
      </c>
      <c r="E69" s="43" t="s">
        <v>17</v>
      </c>
      <c r="F69" s="38"/>
      <c r="G69" s="10"/>
      <c r="H69" s="10"/>
      <c r="I69" s="9"/>
      <c r="J69" s="6"/>
      <c r="K69" s="6"/>
      <c r="L69" s="8"/>
      <c r="M69" s="7"/>
      <c r="N69" s="7"/>
      <c r="O69" s="6"/>
      <c r="P69" s="6"/>
    </row>
    <row r="70" spans="1:16" s="5" customFormat="1" ht="17.25" thickBot="1" x14ac:dyDescent="0.3">
      <c r="A70" s="42" t="s">
        <v>9</v>
      </c>
      <c r="B70" s="41"/>
      <c r="C70" s="26"/>
      <c r="D70" s="40">
        <f>SUM(D67:D69)</f>
        <v>71834.009999999995</v>
      </c>
      <c r="E70" s="39"/>
      <c r="F70" s="38"/>
      <c r="G70" s="10"/>
      <c r="H70" s="10"/>
      <c r="I70" s="9"/>
      <c r="J70" s="6"/>
      <c r="K70" s="6"/>
      <c r="L70" s="8"/>
      <c r="M70" s="7"/>
      <c r="N70" s="7"/>
      <c r="O70" s="6"/>
      <c r="P70" s="6"/>
    </row>
    <row r="71" spans="1:16" s="5" customFormat="1" x14ac:dyDescent="0.25">
      <c r="A71" s="38"/>
      <c r="B71" s="38"/>
      <c r="C71" s="38"/>
      <c r="D71" s="38"/>
      <c r="E71" s="38"/>
      <c r="F71" s="38"/>
      <c r="G71" s="10"/>
      <c r="H71" s="10"/>
      <c r="I71" s="9"/>
      <c r="J71" s="6"/>
      <c r="K71" s="6"/>
      <c r="L71" s="8"/>
      <c r="M71" s="7"/>
      <c r="N71" s="7"/>
      <c r="O71" s="6"/>
      <c r="P71" s="6"/>
    </row>
    <row r="72" spans="1:16" s="5" customFormat="1" x14ac:dyDescent="0.25">
      <c r="A72" s="10"/>
      <c r="B72" s="10"/>
      <c r="C72" s="10"/>
      <c r="D72" s="10"/>
      <c r="E72" s="10"/>
      <c r="F72" s="10"/>
      <c r="G72" s="10"/>
      <c r="H72" s="10"/>
      <c r="I72" s="9"/>
      <c r="J72" s="6"/>
      <c r="K72" s="6"/>
      <c r="L72" s="8"/>
      <c r="M72" s="7"/>
      <c r="N72" s="7"/>
      <c r="O72" s="6"/>
      <c r="P72" s="6"/>
    </row>
    <row r="73" spans="1:16" s="5" customFormat="1" hidden="1" x14ac:dyDescent="0.25">
      <c r="A73" s="14" t="s">
        <v>16</v>
      </c>
      <c r="B73" s="14"/>
      <c r="C73" s="14"/>
      <c r="D73" s="14"/>
      <c r="E73" s="14"/>
      <c r="F73" s="14"/>
      <c r="G73" s="10"/>
      <c r="H73" s="10"/>
      <c r="I73" s="9"/>
      <c r="J73" s="6"/>
      <c r="K73" s="6"/>
      <c r="L73" s="8"/>
      <c r="M73" s="7"/>
      <c r="N73" s="7"/>
      <c r="O73" s="6"/>
      <c r="P73" s="6"/>
    </row>
    <row r="74" spans="1:16" s="5" customFormat="1" hidden="1" x14ac:dyDescent="0.25">
      <c r="A74" s="10"/>
      <c r="B74" s="10"/>
      <c r="C74" s="10"/>
      <c r="D74" s="10"/>
      <c r="E74" s="10"/>
      <c r="F74" s="10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" customFormat="1" ht="33.75" hidden="1" thickBot="1" x14ac:dyDescent="0.3">
      <c r="A75" s="37" t="s">
        <v>15</v>
      </c>
      <c r="B75" s="36"/>
      <c r="C75" s="35" t="s">
        <v>14</v>
      </c>
      <c r="D75" s="35" t="s">
        <v>7</v>
      </c>
      <c r="E75" s="24" t="s">
        <v>13</v>
      </c>
      <c r="F75" s="23"/>
      <c r="G75" s="10"/>
      <c r="H75" s="10"/>
      <c r="I75" s="9"/>
      <c r="J75" s="6"/>
      <c r="K75" s="6"/>
      <c r="L75" s="8"/>
      <c r="M75" s="7"/>
      <c r="N75" s="7"/>
      <c r="O75" s="6"/>
      <c r="P75" s="6"/>
    </row>
    <row r="76" spans="1:16" s="5" customFormat="1" ht="17.25" hidden="1" thickBot="1" x14ac:dyDescent="0.3">
      <c r="A76" s="34" t="s">
        <v>12</v>
      </c>
      <c r="B76" s="33"/>
      <c r="C76" s="32" t="s">
        <v>11</v>
      </c>
      <c r="D76" s="31">
        <v>0</v>
      </c>
      <c r="E76" s="30" t="s">
        <v>10</v>
      </c>
      <c r="F76" s="29"/>
      <c r="G76" s="10"/>
      <c r="H76" s="10"/>
      <c r="I76" s="9"/>
      <c r="J76" s="6"/>
      <c r="K76" s="6"/>
      <c r="L76" s="8"/>
      <c r="M76" s="7"/>
      <c r="N76" s="7"/>
      <c r="O76" s="6"/>
      <c r="P76" s="6"/>
    </row>
    <row r="77" spans="1:16" s="17" customFormat="1" ht="17.25" hidden="1" thickBot="1" x14ac:dyDescent="0.3">
      <c r="A77" s="28" t="s">
        <v>9</v>
      </c>
      <c r="B77" s="27"/>
      <c r="C77" s="26"/>
      <c r="D77" s="25">
        <v>0</v>
      </c>
      <c r="E77" s="24"/>
      <c r="F77" s="23"/>
      <c r="G77" s="22"/>
      <c r="H77" s="22"/>
      <c r="I77" s="21"/>
      <c r="J77" s="18"/>
      <c r="K77" s="18"/>
      <c r="L77" s="20"/>
      <c r="M77" s="19"/>
      <c r="N77" s="19"/>
      <c r="O77" s="18"/>
      <c r="P77" s="18"/>
    </row>
    <row r="78" spans="1:16" s="5" customFormat="1" hidden="1" x14ac:dyDescent="0.25">
      <c r="A78" s="10"/>
      <c r="B78" s="16"/>
      <c r="C78" s="16"/>
      <c r="D78" s="15"/>
      <c r="E78" s="10"/>
      <c r="F78" s="10"/>
      <c r="G78" s="10"/>
      <c r="H78" s="10"/>
      <c r="I78" s="9"/>
      <c r="J78" s="6"/>
      <c r="K78" s="6"/>
      <c r="L78" s="8"/>
      <c r="M78" s="7"/>
      <c r="N78" s="7"/>
      <c r="O78" s="6"/>
      <c r="P78" s="6"/>
    </row>
    <row r="79" spans="1:16" s="5" customFormat="1" hidden="1" x14ac:dyDescent="0.25">
      <c r="A79" s="10"/>
      <c r="B79" s="10"/>
      <c r="C79" s="10"/>
      <c r="D79" s="15"/>
      <c r="E79" s="10"/>
      <c r="F79" s="10"/>
      <c r="G79" s="10"/>
      <c r="H79" s="10"/>
      <c r="I79" s="9"/>
      <c r="J79" s="6"/>
      <c r="K79" s="6"/>
      <c r="L79" s="8"/>
      <c r="M79" s="7"/>
      <c r="N79" s="7"/>
      <c r="O79" s="6"/>
      <c r="P79" s="6"/>
    </row>
    <row r="80" spans="1:16" s="5" customFormat="1" x14ac:dyDescent="0.25">
      <c r="A80" s="14" t="s">
        <v>8</v>
      </c>
      <c r="B80" s="14"/>
      <c r="C80" s="14"/>
      <c r="D80" s="14"/>
      <c r="E80" s="14"/>
      <c r="F80" s="14"/>
      <c r="G80" s="10"/>
      <c r="H80" s="10"/>
      <c r="I80" s="9"/>
      <c r="J80" s="6"/>
      <c r="K80" s="6"/>
      <c r="L80" s="8"/>
      <c r="M80" s="7"/>
      <c r="N80" s="7"/>
      <c r="O80" s="6"/>
      <c r="P80" s="6"/>
    </row>
    <row r="81" spans="1:16" s="5" customFormat="1" x14ac:dyDescent="0.25">
      <c r="A81" s="10"/>
      <c r="B81" s="10"/>
      <c r="C81" s="10"/>
      <c r="D81" s="10"/>
      <c r="E81" s="10" t="s">
        <v>7</v>
      </c>
      <c r="F81" s="10"/>
      <c r="G81" s="10"/>
      <c r="H81" s="10"/>
      <c r="I81" s="9"/>
      <c r="J81" s="6"/>
      <c r="K81" s="6"/>
      <c r="L81" s="8"/>
      <c r="M81" s="7"/>
      <c r="N81" s="7"/>
      <c r="O81" s="6"/>
      <c r="P81" s="6"/>
    </row>
    <row r="82" spans="1:16" s="5" customFormat="1" x14ac:dyDescent="0.25">
      <c r="A82" s="11" t="s">
        <v>6</v>
      </c>
      <c r="B82" s="11"/>
      <c r="C82" s="10"/>
      <c r="D82" s="10"/>
      <c r="E82" s="10"/>
      <c r="F82" s="10"/>
      <c r="G82" s="10"/>
      <c r="H82" s="10"/>
      <c r="I82" s="9"/>
      <c r="J82" s="6"/>
      <c r="K82" s="6"/>
      <c r="L82" s="8"/>
      <c r="M82" s="7"/>
      <c r="N82" s="7"/>
      <c r="O82" s="6"/>
      <c r="P82" s="6"/>
    </row>
    <row r="83" spans="1:16" s="5" customFormat="1" x14ac:dyDescent="0.25">
      <c r="A83" s="11" t="s">
        <v>5</v>
      </c>
      <c r="B83" s="11"/>
      <c r="C83" s="10"/>
      <c r="D83" s="10"/>
      <c r="E83" s="12">
        <f>D62</f>
        <v>41363.039279999997</v>
      </c>
      <c r="F83" s="10"/>
      <c r="G83" s="10"/>
      <c r="H83" s="10"/>
      <c r="I83" s="9"/>
      <c r="J83" s="6"/>
      <c r="K83" s="6"/>
      <c r="L83" s="8"/>
      <c r="M83" s="7"/>
      <c r="N83" s="7"/>
      <c r="O83" s="6"/>
      <c r="P83" s="6"/>
    </row>
    <row r="84" spans="1:16" s="5" customFormat="1" x14ac:dyDescent="0.25">
      <c r="A84" s="13" t="s">
        <v>4</v>
      </c>
      <c r="B84" s="13"/>
      <c r="C84" s="10"/>
      <c r="D84" s="10"/>
      <c r="E84" s="12">
        <f>C33*0.1</f>
        <v>352.84200000000004</v>
      </c>
      <c r="F84" s="10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5" customFormat="1" x14ac:dyDescent="0.25">
      <c r="A85" s="10"/>
      <c r="B85" s="10"/>
      <c r="C85" s="10"/>
      <c r="D85" s="10"/>
      <c r="E85" s="10"/>
      <c r="F85" s="10"/>
      <c r="G85" s="10"/>
      <c r="H85" s="10"/>
      <c r="I85" s="9"/>
      <c r="J85" s="6"/>
      <c r="K85" s="6"/>
      <c r="L85" s="8"/>
      <c r="M85" s="7"/>
      <c r="N85" s="7"/>
      <c r="O85" s="6"/>
      <c r="P85" s="6"/>
    </row>
    <row r="86" spans="1:16" s="5" customFormat="1" x14ac:dyDescent="0.25">
      <c r="A86" s="10"/>
      <c r="B86" s="10"/>
      <c r="C86" s="10"/>
      <c r="D86" s="10"/>
      <c r="E86" s="10"/>
      <c r="F86" s="10"/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x14ac:dyDescent="0.25">
      <c r="A87" s="10"/>
      <c r="B87" s="10"/>
      <c r="C87" s="10"/>
      <c r="D87" s="10"/>
      <c r="E87" s="10"/>
      <c r="F87" s="10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x14ac:dyDescent="0.25">
      <c r="A88" s="11" t="s">
        <v>3</v>
      </c>
      <c r="B88" s="11"/>
      <c r="C88" s="11"/>
      <c r="E88" s="10"/>
      <c r="F88" s="10" t="s">
        <v>2</v>
      </c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5" customFormat="1" x14ac:dyDescent="0.25">
      <c r="A89" s="10"/>
      <c r="B89" s="10"/>
      <c r="C89" s="10"/>
      <c r="D89" s="10"/>
      <c r="E89" s="10"/>
      <c r="F89" s="10"/>
      <c r="G89" s="10"/>
      <c r="H89" s="10"/>
      <c r="I89" s="9"/>
      <c r="J89" s="6"/>
      <c r="K89" s="6"/>
      <c r="L89" s="8"/>
      <c r="M89" s="7"/>
      <c r="N89" s="7"/>
      <c r="O89" s="6"/>
      <c r="P89" s="6"/>
    </row>
    <row r="90" spans="1:16" s="5" customFormat="1" x14ac:dyDescent="0.25">
      <c r="A90" s="10"/>
      <c r="B90" s="10"/>
      <c r="C90" s="10"/>
      <c r="D90" s="10"/>
      <c r="E90" s="10"/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0"/>
      <c r="B91" s="10"/>
      <c r="C91" s="10"/>
      <c r="D91" s="10"/>
      <c r="E91" s="10"/>
      <c r="F91" s="10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 t="s">
        <v>1</v>
      </c>
      <c r="B92" s="10"/>
      <c r="C92" s="10"/>
      <c r="D92" s="10"/>
      <c r="E92" s="10"/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0"/>
      <c r="B93" s="10"/>
      <c r="C93" s="10"/>
      <c r="D93" s="10"/>
      <c r="E93" s="10"/>
      <c r="F93" s="10"/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0"/>
      <c r="B94" s="10"/>
      <c r="C94" s="10"/>
      <c r="D94" s="10"/>
      <c r="E94" s="10"/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0"/>
      <c r="B95" s="10"/>
      <c r="C95" s="10"/>
      <c r="D95" s="10"/>
      <c r="E95" s="10"/>
      <c r="F95" s="10"/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 t="s">
        <v>0</v>
      </c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0"/>
      <c r="B98" s="10"/>
      <c r="C98" s="10"/>
      <c r="D98" s="10"/>
      <c r="E98" s="10"/>
      <c r="F98" s="10"/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0"/>
      <c r="B99" s="10"/>
      <c r="C99" s="10"/>
      <c r="D99" s="10"/>
      <c r="E99" s="10"/>
      <c r="F99" s="10"/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/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/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/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/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/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9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A152" s="10"/>
      <c r="B152" s="10"/>
      <c r="C152" s="10"/>
      <c r="D152" s="10"/>
      <c r="E152" s="10"/>
      <c r="F152" s="10"/>
      <c r="G152" s="10"/>
      <c r="H152" s="10"/>
      <c r="I152" s="9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A153" s="10"/>
      <c r="B153" s="10"/>
      <c r="C153" s="10"/>
      <c r="D153" s="10"/>
      <c r="E153" s="10"/>
      <c r="F153" s="10"/>
      <c r="G153" s="10"/>
      <c r="H153" s="10"/>
      <c r="I153" s="9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A154" s="10"/>
      <c r="B154" s="10"/>
      <c r="C154" s="10"/>
      <c r="D154" s="10"/>
      <c r="E154" s="10"/>
      <c r="F154" s="10"/>
      <c r="G154" s="10"/>
      <c r="H154" s="10"/>
      <c r="I154" s="9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A155" s="10"/>
      <c r="B155" s="10"/>
      <c r="C155" s="10"/>
      <c r="D155" s="10"/>
      <c r="E155" s="10"/>
      <c r="F155" s="10"/>
      <c r="G155" s="10"/>
      <c r="H155" s="10"/>
      <c r="I155" s="9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A156" s="10"/>
      <c r="B156" s="10"/>
      <c r="C156" s="10"/>
      <c r="D156" s="10"/>
      <c r="E156" s="10"/>
      <c r="F156" s="10"/>
      <c r="G156" s="10"/>
      <c r="H156" s="10"/>
      <c r="I156" s="9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A157" s="10"/>
      <c r="B157" s="10"/>
      <c r="C157" s="10"/>
      <c r="D157" s="10"/>
      <c r="E157" s="10"/>
      <c r="F157" s="10"/>
      <c r="G157" s="10"/>
      <c r="H157" s="10"/>
      <c r="I157" s="9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A158" s="10"/>
      <c r="B158" s="10"/>
      <c r="C158" s="10"/>
      <c r="D158" s="10"/>
      <c r="E158" s="10"/>
      <c r="F158" s="10"/>
      <c r="G158" s="10"/>
      <c r="H158" s="10"/>
      <c r="I158" s="9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A159" s="10"/>
      <c r="B159" s="10"/>
      <c r="C159" s="10"/>
      <c r="D159" s="10"/>
      <c r="E159" s="10"/>
      <c r="F159" s="10"/>
      <c r="G159" s="10"/>
      <c r="H159" s="10"/>
      <c r="I159" s="9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A160" s="10"/>
      <c r="B160" s="10"/>
      <c r="C160" s="10"/>
      <c r="D160" s="10"/>
      <c r="E160" s="10"/>
      <c r="F160" s="10"/>
      <c r="G160" s="10"/>
      <c r="H160" s="10"/>
      <c r="I160" s="9"/>
      <c r="J160" s="6"/>
      <c r="K160" s="6"/>
      <c r="L160" s="8"/>
      <c r="M160" s="7"/>
      <c r="N160" s="7"/>
      <c r="O160" s="6"/>
      <c r="P160" s="6"/>
    </row>
    <row r="161" spans="1:16" s="5" customFormat="1" x14ac:dyDescent="0.25">
      <c r="A161" s="10"/>
      <c r="B161" s="10"/>
      <c r="C161" s="10"/>
      <c r="D161" s="10"/>
      <c r="E161" s="10"/>
      <c r="F161" s="10"/>
      <c r="G161" s="10"/>
      <c r="H161" s="10"/>
      <c r="I161" s="9"/>
      <c r="J161" s="6"/>
      <c r="K161" s="6"/>
      <c r="L161" s="8"/>
      <c r="M161" s="7"/>
      <c r="N161" s="7"/>
      <c r="O161" s="6"/>
      <c r="P161" s="6"/>
    </row>
    <row r="162" spans="1:16" s="5" customFormat="1" x14ac:dyDescent="0.25">
      <c r="A162" s="10"/>
      <c r="B162" s="10"/>
      <c r="C162" s="10"/>
      <c r="D162" s="10"/>
      <c r="E162" s="10"/>
      <c r="F162" s="10"/>
      <c r="G162" s="10"/>
      <c r="H162" s="10"/>
      <c r="I162" s="9"/>
      <c r="J162" s="6"/>
      <c r="K162" s="6"/>
      <c r="L162" s="8"/>
      <c r="M162" s="7"/>
      <c r="N162" s="7"/>
      <c r="O162" s="6"/>
      <c r="P162" s="6"/>
    </row>
    <row r="163" spans="1:16" s="5" customFormat="1" x14ac:dyDescent="0.25">
      <c r="I163" s="6"/>
      <c r="J163" s="6"/>
      <c r="K163" s="6"/>
      <c r="L163" s="8"/>
      <c r="M163" s="7"/>
      <c r="N163" s="7"/>
      <c r="O163" s="6"/>
      <c r="P163" s="6"/>
    </row>
    <row r="164" spans="1:16" s="5" customFormat="1" x14ac:dyDescent="0.25">
      <c r="I164" s="6"/>
      <c r="J164" s="6"/>
      <c r="K164" s="6"/>
      <c r="L164" s="8"/>
      <c r="M164" s="7"/>
      <c r="N164" s="7"/>
      <c r="O164" s="6"/>
      <c r="P164" s="6"/>
    </row>
    <row r="165" spans="1:16" s="5" customFormat="1" x14ac:dyDescent="0.25">
      <c r="I165" s="6"/>
      <c r="J165" s="6"/>
      <c r="K165" s="6"/>
      <c r="L165" s="8"/>
      <c r="M165" s="7"/>
      <c r="N165" s="7"/>
      <c r="O165" s="6"/>
      <c r="P165" s="6"/>
    </row>
    <row r="166" spans="1:16" s="5" customFormat="1" x14ac:dyDescent="0.25">
      <c r="I166" s="6"/>
      <c r="J166" s="6"/>
      <c r="K166" s="6"/>
      <c r="L166" s="8"/>
      <c r="M166" s="7"/>
      <c r="N166" s="7"/>
      <c r="O166" s="6"/>
      <c r="P166" s="6"/>
    </row>
    <row r="167" spans="1:16" s="5" customFormat="1" x14ac:dyDescent="0.25">
      <c r="I167" s="6"/>
      <c r="J167" s="6"/>
      <c r="K167" s="6"/>
      <c r="L167" s="8"/>
      <c r="M167" s="7"/>
      <c r="N167" s="7"/>
      <c r="O167" s="6"/>
      <c r="P167" s="6"/>
    </row>
    <row r="168" spans="1:16" s="5" customFormat="1" x14ac:dyDescent="0.25">
      <c r="I168" s="6"/>
      <c r="J168" s="6"/>
      <c r="K168" s="6"/>
      <c r="L168" s="8"/>
      <c r="M168" s="7"/>
      <c r="N168" s="7"/>
      <c r="O168" s="6"/>
      <c r="P168" s="6"/>
    </row>
    <row r="169" spans="1:16" s="5" customFormat="1" x14ac:dyDescent="0.25">
      <c r="I169" s="6"/>
      <c r="J169" s="6"/>
      <c r="K169" s="6"/>
      <c r="L169" s="8"/>
      <c r="M169" s="7"/>
      <c r="N169" s="7"/>
      <c r="O169" s="6"/>
      <c r="P169" s="6"/>
    </row>
    <row r="170" spans="1:16" s="5" customFormat="1" x14ac:dyDescent="0.25">
      <c r="I170" s="6"/>
      <c r="J170" s="6"/>
      <c r="K170" s="6"/>
      <c r="L170" s="8"/>
      <c r="M170" s="7"/>
      <c r="N170" s="7"/>
      <c r="O170" s="6"/>
      <c r="P170" s="6"/>
    </row>
    <row r="171" spans="1:16" s="5" customFormat="1" x14ac:dyDescent="0.25">
      <c r="I171" s="6"/>
      <c r="J171" s="6"/>
      <c r="K171" s="6"/>
      <c r="L171" s="8"/>
      <c r="M171" s="7"/>
      <c r="N171" s="7"/>
      <c r="O171" s="6"/>
      <c r="P171" s="6"/>
    </row>
    <row r="172" spans="1:16" s="5" customFormat="1" x14ac:dyDescent="0.25">
      <c r="I172" s="6"/>
      <c r="J172" s="6"/>
      <c r="K172" s="6"/>
      <c r="L172" s="8"/>
      <c r="M172" s="7"/>
      <c r="N172" s="7"/>
      <c r="O172" s="6"/>
      <c r="P172" s="6"/>
    </row>
    <row r="173" spans="1:16" s="5" customFormat="1" x14ac:dyDescent="0.25">
      <c r="I173" s="6"/>
      <c r="J173" s="6"/>
      <c r="K173" s="6"/>
      <c r="L173" s="8"/>
      <c r="M173" s="7"/>
      <c r="N173" s="7"/>
      <c r="O173" s="6"/>
      <c r="P173" s="6"/>
    </row>
    <row r="174" spans="1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1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1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  <row r="424" spans="9:16" s="5" customFormat="1" x14ac:dyDescent="0.25">
      <c r="I424" s="6"/>
      <c r="J424" s="6"/>
      <c r="K424" s="6"/>
      <c r="L424" s="8"/>
      <c r="M424" s="7"/>
      <c r="N424" s="7"/>
      <c r="O424" s="6"/>
      <c r="P424" s="6"/>
    </row>
    <row r="425" spans="9:16" s="5" customFormat="1" x14ac:dyDescent="0.25">
      <c r="I425" s="6"/>
      <c r="J425" s="6"/>
      <c r="K425" s="6"/>
      <c r="L425" s="8"/>
      <c r="M425" s="7"/>
      <c r="N425" s="7"/>
      <c r="O425" s="6"/>
      <c r="P425" s="6"/>
    </row>
    <row r="426" spans="9:16" s="5" customFormat="1" x14ac:dyDescent="0.25">
      <c r="I426" s="6"/>
      <c r="J426" s="6"/>
      <c r="K426" s="6"/>
      <c r="L426" s="8"/>
      <c r="M426" s="7"/>
      <c r="N426" s="7"/>
      <c r="O426" s="6"/>
      <c r="P426" s="6"/>
    </row>
    <row r="427" spans="9:16" s="5" customFormat="1" x14ac:dyDescent="0.25">
      <c r="I427" s="6"/>
      <c r="J427" s="6"/>
      <c r="K427" s="6"/>
      <c r="L427" s="8"/>
      <c r="M427" s="7"/>
      <c r="N427" s="7"/>
      <c r="O427" s="6"/>
      <c r="P427" s="6"/>
    </row>
    <row r="428" spans="9:16" s="5" customFormat="1" x14ac:dyDescent="0.25">
      <c r="I428" s="6"/>
      <c r="J428" s="6"/>
      <c r="K428" s="6"/>
      <c r="L428" s="8"/>
      <c r="M428" s="7"/>
      <c r="N428" s="7"/>
      <c r="O428" s="6"/>
      <c r="P428" s="6"/>
    </row>
    <row r="429" spans="9:16" s="5" customFormat="1" x14ac:dyDescent="0.25">
      <c r="I429" s="6"/>
      <c r="J429" s="6"/>
      <c r="K429" s="6"/>
      <c r="L429" s="8"/>
      <c r="M429" s="7"/>
      <c r="N429" s="7"/>
      <c r="O429" s="6"/>
      <c r="P429" s="6"/>
    </row>
    <row r="430" spans="9:16" s="5" customFormat="1" x14ac:dyDescent="0.25">
      <c r="I430" s="6"/>
      <c r="J430" s="6"/>
      <c r="K430" s="6"/>
      <c r="L430" s="8"/>
      <c r="M430" s="7"/>
      <c r="N430" s="7"/>
      <c r="O430" s="6"/>
      <c r="P430" s="6"/>
    </row>
    <row r="431" spans="9:16" s="5" customFormat="1" x14ac:dyDescent="0.25">
      <c r="I431" s="6"/>
      <c r="J431" s="6"/>
      <c r="K431" s="6"/>
      <c r="L431" s="8"/>
      <c r="M431" s="7"/>
      <c r="N431" s="7"/>
      <c r="O431" s="6"/>
      <c r="P431" s="6"/>
    </row>
    <row r="432" spans="9:16" s="5" customFormat="1" x14ac:dyDescent="0.25">
      <c r="I432" s="6"/>
      <c r="J432" s="6"/>
      <c r="K432" s="6"/>
      <c r="L432" s="8"/>
      <c r="M432" s="7"/>
      <c r="N432" s="7"/>
      <c r="O432" s="6"/>
      <c r="P432" s="6"/>
    </row>
    <row r="433" spans="9:16" s="5" customFormat="1" x14ac:dyDescent="0.25">
      <c r="I433" s="6"/>
      <c r="J433" s="6"/>
      <c r="K433" s="6"/>
      <c r="L433" s="8"/>
      <c r="M433" s="7"/>
      <c r="N433" s="7"/>
      <c r="O433" s="6"/>
      <c r="P433" s="6"/>
    </row>
    <row r="434" spans="9:16" s="5" customFormat="1" x14ac:dyDescent="0.25">
      <c r="I434" s="6"/>
      <c r="J434" s="6"/>
      <c r="K434" s="6"/>
      <c r="L434" s="8"/>
      <c r="M434" s="7"/>
      <c r="N434" s="7"/>
      <c r="O434" s="6"/>
      <c r="P434" s="6"/>
    </row>
    <row r="435" spans="9:16" s="5" customFormat="1" x14ac:dyDescent="0.25">
      <c r="I435" s="6"/>
      <c r="J435" s="6"/>
      <c r="K435" s="6"/>
      <c r="L435" s="8"/>
      <c r="M435" s="7"/>
      <c r="N435" s="7"/>
      <c r="O435" s="6"/>
      <c r="P435" s="6"/>
    </row>
  </sheetData>
  <mergeCells count="65">
    <mergeCell ref="A64:F64"/>
    <mergeCell ref="A66:B66"/>
    <mergeCell ref="A59:C59"/>
    <mergeCell ref="A77:B77"/>
    <mergeCell ref="E77:F77"/>
    <mergeCell ref="E75:F75"/>
    <mergeCell ref="A82:B82"/>
    <mergeCell ref="A83:B83"/>
    <mergeCell ref="A88:C88"/>
    <mergeCell ref="A48:C48"/>
    <mergeCell ref="D48:E48"/>
    <mergeCell ref="A73:F73"/>
    <mergeCell ref="A75:B75"/>
    <mergeCell ref="B78:C78"/>
    <mergeCell ref="A80:F80"/>
    <mergeCell ref="A58:C58"/>
    <mergeCell ref="A67:B67"/>
    <mergeCell ref="A68:B68"/>
    <mergeCell ref="A57:C57"/>
    <mergeCell ref="D57:E57"/>
    <mergeCell ref="D58:E58"/>
    <mergeCell ref="D59:E59"/>
    <mergeCell ref="A60:C60"/>
    <mergeCell ref="D60:E60"/>
    <mergeCell ref="A61:C61"/>
    <mergeCell ref="A62:C62"/>
    <mergeCell ref="D50:E50"/>
    <mergeCell ref="A56:C56"/>
    <mergeCell ref="D56:E56"/>
    <mergeCell ref="A52:C52"/>
    <mergeCell ref="D52:E52"/>
    <mergeCell ref="A53:C53"/>
    <mergeCell ref="D53:E53"/>
    <mergeCell ref="A54:C55"/>
    <mergeCell ref="D54:E55"/>
    <mergeCell ref="A21:A22"/>
    <mergeCell ref="D21:E21"/>
    <mergeCell ref="A29:G29"/>
    <mergeCell ref="A43:C43"/>
    <mergeCell ref="D43:E43"/>
    <mergeCell ref="A2:G2"/>
    <mergeCell ref="A3:G3"/>
    <mergeCell ref="A4:G4"/>
    <mergeCell ref="A5:G5"/>
    <mergeCell ref="A18:G18"/>
    <mergeCell ref="D49:E49"/>
    <mergeCell ref="A51:C51"/>
    <mergeCell ref="D51:E51"/>
    <mergeCell ref="A45:C45"/>
    <mergeCell ref="D45:E45"/>
    <mergeCell ref="A46:C46"/>
    <mergeCell ref="D46:E46"/>
    <mergeCell ref="A47:C47"/>
    <mergeCell ref="D47:E47"/>
    <mergeCell ref="A50:C50"/>
    <mergeCell ref="A69:B69"/>
    <mergeCell ref="A44:C44"/>
    <mergeCell ref="A35:G35"/>
    <mergeCell ref="A37:E37"/>
    <mergeCell ref="A41:C41"/>
    <mergeCell ref="D41:E41"/>
    <mergeCell ref="A42:C42"/>
    <mergeCell ref="D42:E42"/>
    <mergeCell ref="D44:E44"/>
    <mergeCell ref="A49:C49"/>
  </mergeCells>
  <pageMargins left="0.70866141732283472" right="0.31496062992125984" top="0.35433070866141736" bottom="0.35433070866141736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Нижег 37_33А 4 кат (голос)</vt:lpstr>
      <vt:lpstr>'Нижег 37_33А 4 кат (голос)'!Область_печати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2022-03-29T11:56:09Z</dcterms:created>
  <dcterms:modified xsi:type="dcterms:W3CDTF">2022-03-29T11:56:30Z</dcterms:modified>
</cp:coreProperties>
</file>